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Instructions" sheetId="1" state="visible" r:id="rId3"/>
    <sheet name="Policy Assessment" sheetId="2" state="visible" r:id="rId4"/>
    <sheet name="Dashboard"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<sst xmlns="http://schemas.openxmlformats.org/spreadsheetml/2006/main" count="136" uniqueCount="99">
  <si>
    <t xml:space="preserve">Cybersecurity Policy Starter Checklist</t>
  </si>
  <si>
    <t xml:space="preserve">FREE TEMPLATE from RidgeLine Cyber Defence  |  ridgelinecyber.com</t>
  </si>
  <si>
    <t xml:space="preserve">What this workbook does</t>
  </si>
  <si>
    <t xml:space="preserve">This checklist assesses your organisation's cybersecurity policy coverage across all 18 essential policy areas. It identifies gaps, scores your overall coverage, and prioritises what to address first.</t>
  </si>
  <si>
    <t xml:space="preserve">How to use it</t>
  </si>
  <si>
    <t xml:space="preserve">1. Go to the Policy Assessment tab.
2. For each of the 18 policies, select your status: Yes (policy exists and is current), Partial (exists but is outdated, incomplete, or informal), or No (does not exist).
3. Add notes describing specific gaps in column G.
4. Set target dates for addressing gaps in column H.
5. Review the Dashboard tab for your coverage score and gap analysis.</t>
  </si>
  <si>
    <t xml:space="preserve">What the score means</t>
  </si>
  <si>
    <t xml:space="preserve">The coverage score weights Yes as 100% and Partial as 50%. A score below 50% indicates major exposure to customer audits, insurance renewals, and regulatory scrutiny. Prioritise Critical and High priority policies first.</t>
  </si>
  <si>
    <t xml:space="preserve">Framework mappings</t>
  </si>
  <si>
    <t xml:space="preserve">Each policy maps to NIST CSF 2.0 subcategories, ISO 27001:2022 Annex A controls, and CIS Controls v8 safeguards. Use these references when responding to security questionnaires or demonstrating compliance.</t>
  </si>
  <si>
    <t xml:space="preserve">Disclaimer</t>
  </si>
  <si>
    <t xml:space="preserve">This is a customisable template only. It is not legal advice. Organisations should seek qualified professional advice for their specific circumstances and jurisdiction.</t>
  </si>
  <si>
    <t xml:space="preserve">Assess your current policy coverage and identify gaps. Replace [Organisation Name] with your company name.</t>
  </si>
  <si>
    <t xml:space="preserve">Instructions: For each policy, select your status from the dropdown: Yes (have it, current), Partial (exists but incomplete/outdated), or No (don't have it).</t>
  </si>
  <si>
    <t xml:space="preserve">#</t>
  </si>
  <si>
    <t xml:space="preserve">Policy Area</t>
  </si>
  <si>
    <t xml:space="preserve">Why You Need It</t>
  </si>
  <si>
    <t xml:space="preserve">Status</t>
  </si>
  <si>
    <t xml:space="preserve">Priority</t>
  </si>
  <si>
    <t xml:space="preserve">Frameworks</t>
  </si>
  <si>
    <t xml:space="preserve">Notes / Gap Description</t>
  </si>
  <si>
    <t xml:space="preserve">Target Date</t>
  </si>
  <si>
    <t xml:space="preserve">Information Security Policy</t>
  </si>
  <si>
    <t xml:space="preserve">Foundation of your security programme. First document auditors and customers request. Without it, you have no formal security posture.</t>
  </si>
  <si>
    <t xml:space="preserve">No</t>
  </si>
  <si>
    <t xml:space="preserve">Critical</t>
  </si>
  <si>
    <t xml:space="preserve">NIST CSF GV.PO-01, ISO 27001 A.5.1, CIS v8 IG1</t>
  </si>
  <si>
    <t xml:space="preserve">Acceptable Use Policy</t>
  </si>
  <si>
    <t xml:space="preserve">Defines employee responsibilities for IT resources. Required for disciplinary action if policies are violated. Key for cyber insurance.</t>
  </si>
  <si>
    <t xml:space="preserve">NIST CSF GV.PO-01, ISO 27001 A.5.10, CIS v8 14.1</t>
  </si>
  <si>
    <t xml:space="preserve">Access Control Policy</t>
  </si>
  <si>
    <t xml:space="preserve">Principle of least privilege. Who gets access to what, how access is granted/revoked. Every questionnaire asks about this.</t>
  </si>
  <si>
    <t xml:space="preserve">NIST CSF PR.AA-01, ISO 27001 A.5.15-18, CIS v8 5-6</t>
  </si>
  <si>
    <t xml:space="preserve">Data Classification &amp; Handling Policy</t>
  </si>
  <si>
    <t xml:space="preserve">How data is labelled, stored, transmitted, and destroyed by sensitivity level. Critical for privacy compliance.</t>
  </si>
  <si>
    <t xml:space="preserve">NIST CSF PR.DS-01, ISO 27001 A.5.12-13, CIS v8 3.1-3.12</t>
  </si>
  <si>
    <t xml:space="preserve">Incident Response Policy</t>
  </si>
  <si>
    <t xml:space="preserve">What happens when something goes wrong. Roles, escalation, notification timelines. Required by GDPR (72hr notification).</t>
  </si>
  <si>
    <t xml:space="preserve">NIST CSF RS.MA-01, ISO 27001 A.5.24-28, CIS v8 17</t>
  </si>
  <si>
    <t xml:space="preserve">Business Continuity &amp; DR Policy</t>
  </si>
  <si>
    <t xml:space="preserve">How you recover from disasters. RTO/RPO targets, backup strategy, testing schedule. Insurers require this.</t>
  </si>
  <si>
    <t xml:space="preserve">High</t>
  </si>
  <si>
    <t xml:space="preserve">NIST CSF RC.RP-01, ISO 27001 A.5.29-30, CIS v8 11</t>
  </si>
  <si>
    <t xml:space="preserve">Vendor &amp; Third-Party Risk Policy</t>
  </si>
  <si>
    <t xml:space="preserve">How you assess supplier security. Your vendors are your attack surface. Enterprise customers always ask.</t>
  </si>
  <si>
    <t xml:space="preserve">NIST CSF GV.SC-01, ISO 27001 A.5.19-23, CIS v8 15</t>
  </si>
  <si>
    <t xml:space="preserve">Security Awareness &amp; Training Policy</t>
  </si>
  <si>
    <t xml:space="preserve">Training programme structure, frequency, topics. Proves you invest in people, not just technology.</t>
  </si>
  <si>
    <t xml:space="preserve">NIST CSF PR.AT-01, ISO 27001 A.6.3, CIS v8 14</t>
  </si>
  <si>
    <t xml:space="preserve">Network Security Policy</t>
  </si>
  <si>
    <t xml:space="preserve">Segmentation, firewall rules, monitoring, wireless security. Technical foundation for perimeter defence.</t>
  </si>
  <si>
    <t xml:space="preserve">NIST CSF PR.IR-01, ISO 27001 A.8.20-22, CIS v8 9, 12, 13</t>
  </si>
  <si>
    <t xml:space="preserve">Change Management Policy</t>
  </si>
  <si>
    <t xml:space="preserve">How changes to systems are requested, approved, tested, and deployed. Prevents unauthorised modifications.</t>
  </si>
  <si>
    <t xml:space="preserve">Medium</t>
  </si>
  <si>
    <t xml:space="preserve">NIST CSF PR.IP-03, ISO 27001 A.8.32, CIS v8 2.5</t>
  </si>
  <si>
    <t xml:space="preserve">Encryption &amp; Cryptographic Controls Policy</t>
  </si>
  <si>
    <t xml:space="preserve">Algorithms, key lengths, key management, TLS configuration. Specific parameters, not vague statements.</t>
  </si>
  <si>
    <t xml:space="preserve">NIST CSF PR.DS-01, ISO 27001 A.8.24, CIS v8 3.6-3.10</t>
  </si>
  <si>
    <t xml:space="preserve">Physical Security Policy</t>
  </si>
  <si>
    <t xml:space="preserve">Facility access, visitor management, equipment disposal, clean desk. Still relevant for hybrid/remote.</t>
  </si>
  <si>
    <t xml:space="preserve">NIST CSF PR.AC-02, ISO 27001 A.7.1-14, CIS v8 2</t>
  </si>
  <si>
    <t xml:space="preserve">Vulnerability Management Policy</t>
  </si>
  <si>
    <t xml:space="preserve">Scanning frequency, remediation timelines, exception process. Most common technical audit finding.</t>
  </si>
  <si>
    <t xml:space="preserve">NIST CSF ID.RA-01, ISO 27001 A.8.8, CIS v8 7</t>
  </si>
  <si>
    <t xml:space="preserve">Audit &amp; Compliance Policy</t>
  </si>
  <si>
    <t xml:space="preserve">Internal audit schedule, compliance monitoring, evidence retention. Shows you verify, not just document.</t>
  </si>
  <si>
    <t xml:space="preserve">NIST CSF GV.OC-01, ISO 27001 A.5.35-36, CIS v8 8</t>
  </si>
  <si>
    <t xml:space="preserve">Cloud Security Policy</t>
  </si>
  <si>
    <t xml:space="preserve">Cloud provider selection, configuration standards, shared responsibility model, data residency.</t>
  </si>
  <si>
    <t xml:space="preserve">NIST CSF PR.DS, ISO 27001 A.5.23, CIS v8 3</t>
  </si>
  <si>
    <t xml:space="preserve">Privacy &amp; Data Protection Policy</t>
  </si>
  <si>
    <t xml:space="preserve">GDPR/CCPA compliance, data subject rights, DPO role, lawful basis for processing, retention periods.</t>
  </si>
  <si>
    <t xml:space="preserve">NIST CSF PR.DS, ISO 27001 A.5.34, CIS v8 3</t>
  </si>
  <si>
    <t xml:space="preserve">Remote Access Policy</t>
  </si>
  <si>
    <t xml:space="preserve">VPN requirements, MFA enforcement, device compliance checks, split tunnelling rules.</t>
  </si>
  <si>
    <t xml:space="preserve">NIST CSF PR.AC-03, ISO 27001 A.6.7, CIS v8 5-6</t>
  </si>
  <si>
    <t xml:space="preserve">Mobile Device &amp; BYOD Policy</t>
  </si>
  <si>
    <t xml:space="preserve">Approved devices, MDM requirements, containerisation, remote wipe capability, personal device rules.</t>
  </si>
  <si>
    <t xml:space="preserve">NIST CSF PR.AC-03, ISO 27001 A.8.1, CIS v8 1.4</t>
  </si>
  <si>
    <t xml:space="preserve">Policy Coverage Dashboard</t>
  </si>
  <si>
    <t xml:space="preserve">[Organisation Name] — Assessment Date: [Date]</t>
  </si>
  <si>
    <t xml:space="preserve">Coverage Summary</t>
  </si>
  <si>
    <t xml:space="preserve">Total Policies Assessed</t>
  </si>
  <si>
    <t xml:space="preserve">Policies In Place (Yes)</t>
  </si>
  <si>
    <t xml:space="preserve">Partial Coverage</t>
  </si>
  <si>
    <t xml:space="preserve">Missing (No)</t>
  </si>
  <si>
    <t xml:space="preserve">Coverage Score (%)</t>
  </si>
  <si>
    <t xml:space="preserve">Gap Analysis by Priority</t>
  </si>
  <si>
    <t xml:space="preserve">Total</t>
  </si>
  <si>
    <t xml:space="preserve">In Place</t>
  </si>
  <si>
    <t xml:space="preserve">Gaps (Partial + No)</t>
  </si>
  <si>
    <t xml:space="preserve">Gap %</t>
  </si>
  <si>
    <t xml:space="preserve">How to Read Your Score</t>
  </si>
  <si>
    <t xml:space="preserve">80-100%: Strong foundation. Focus on moving Partial policies to Yes and maintaining review schedules.</t>
  </si>
  <si>
    <t xml:space="preserve">50-79%: Significant gaps. Prioritise Critical and High priority policies first. Most questionnaires will expose gaps.</t>
  </si>
  <si>
    <t xml:space="preserve">0-49%: Major exposure. Address Critical policies immediately. You will struggle with customer audits and insurance renewals.</t>
  </si>
  <si>
    <t xml:space="preserve">Next Steps</t>
  </si>
  <si>
    <t xml:space="preserve">Need complete, framework-aligned policies? The Information Security Policy Suite from RidgeLine Cyber Defence covers all 18 policy areas with NIST CSF 2.0, ISO 27001, and CIS Controls traceability. From $149. Visit ridgelinecyber.com</t>
  </si>
</sst>
</file>

<file path=xl/styles.xml><?xml version="1.0" encoding="utf-8"?>
<styleSheet xmlns="http://schemas.openxmlformats.org/spreadsheetml/2006/main">
  <numFmts count="4">
    <numFmt numFmtId="164" formatCode="General"/>
    <numFmt numFmtId="165" formatCode="dd/mm/yyyy"/>
    <numFmt numFmtId="166" formatCode="General"/>
    <numFmt numFmtId="167" formatCode="0\%"/>
  </numFmts>
  <fonts count="19">
    <font>
      <sz val="11"/>
      <color theme="1"/>
      <name val="Calibri"/>
      <family val="2"/>
      <charset val="1"/>
    </font>
    <font>
      <sz val="10"/>
      <name val="Arial"/>
      <family val="0"/>
    </font>
    <font>
      <sz val="10"/>
      <name val="Arial"/>
      <family val="0"/>
    </font>
    <font>
      <sz val="10"/>
      <name val="Arial"/>
      <family val="0"/>
    </font>
    <font>
      <b val="true"/>
      <sz val="16"/>
      <color rgb="FF1A2332"/>
      <name val="Arial"/>
      <family val="0"/>
      <charset val="1"/>
    </font>
    <font>
      <b val="true"/>
      <sz val="10"/>
      <color rgb="FF0F7B8A"/>
      <name val="Arial"/>
      <family val="0"/>
      <charset val="1"/>
    </font>
    <font>
      <b val="true"/>
      <sz val="11"/>
      <color rgb="FF0F7B8A"/>
      <name val="Arial"/>
      <family val="0"/>
      <charset val="1"/>
    </font>
    <font>
      <sz val="10"/>
      <color rgb="FF333333"/>
      <name val="Arial"/>
      <family val="0"/>
      <charset val="1"/>
    </font>
    <font>
      <sz val="10"/>
      <color rgb="FF666666"/>
      <name val="Arial"/>
      <family val="0"/>
      <charset val="1"/>
    </font>
    <font>
      <i val="true"/>
      <sz val="9"/>
      <color rgb="FF0F7B8A"/>
      <name val="Arial"/>
      <family val="0"/>
      <charset val="1"/>
    </font>
    <font>
      <b val="true"/>
      <sz val="10"/>
      <color rgb="FFFFFFFF"/>
      <name val="Arial"/>
      <family val="0"/>
      <charset val="1"/>
    </font>
    <font>
      <b val="true"/>
      <sz val="10"/>
      <color rgb="FF333333"/>
      <name val="Arial"/>
      <family val="0"/>
      <charset val="1"/>
    </font>
    <font>
      <sz val="8.5"/>
      <color rgb="FF666666"/>
      <name val="Arial"/>
      <family val="0"/>
      <charset val="1"/>
    </font>
    <font>
      <sz val="11"/>
      <color rgb="FF666666"/>
      <name val="Arial"/>
      <family val="0"/>
      <charset val="1"/>
    </font>
    <font>
      <b val="true"/>
      <sz val="12"/>
      <color rgb="FF1A2332"/>
      <name val="Arial"/>
      <family val="0"/>
      <charset val="1"/>
    </font>
    <font>
      <sz val="9.5"/>
      <color rgb="FF10B981"/>
      <name val="Arial"/>
      <family val="0"/>
      <charset val="1"/>
    </font>
    <font>
      <sz val="9.5"/>
      <color rgb="FFF59E0B"/>
      <name val="Arial"/>
      <family val="0"/>
      <charset val="1"/>
    </font>
    <font>
      <sz val="9.5"/>
      <color rgb="FFEF4444"/>
      <name val="Arial"/>
      <family val="0"/>
      <charset val="1"/>
    </font>
    <font>
      <sz val="9.5"/>
      <color rgb="FF0F7B8A"/>
      <name val="Arial"/>
      <family val="0"/>
      <charset val="1"/>
    </font>
  </fonts>
  <fills count="4">
    <fill>
      <patternFill patternType="none"/>
    </fill>
    <fill>
      <patternFill patternType="gray125"/>
    </fill>
    <fill>
      <patternFill patternType="solid">
        <fgColor rgb="FF1A2332"/>
        <bgColor rgb="FF333333"/>
      </patternFill>
    </fill>
    <fill>
      <patternFill patternType="solid">
        <fgColor rgb="FFF0F7FA"/>
        <bgColor rgb="FFFFFFFF"/>
      </patternFill>
    </fill>
  </fills>
  <borders count="2">
    <border diagonalUp="false" diagonalDown="false">
      <left/>
      <right/>
      <top/>
      <bottom/>
      <diagonal/>
    </border>
    <border diagonalUp="false" diagonalDown="false">
      <left style="thin">
        <color rgb="FFCCCCCC"/>
      </left>
      <right style="thin">
        <color rgb="FFCCCCCC"/>
      </right>
      <top style="thin">
        <color rgb="FFCCCCCC"/>
      </top>
      <bottom style="thin">
        <color rgb="FFCCCCCC"/>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general" vertical="top" textRotation="0" wrapText="tru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10" fillId="2" borderId="1" xfId="0" applyFont="true" applyBorder="true" applyAlignment="true" applyProtection="false">
      <alignment horizontal="center" vertical="center" textRotation="0" wrapText="true" indent="0" shrinkToFit="false"/>
      <protection locked="true" hidden="false"/>
    </xf>
    <xf numFmtId="164" fontId="7" fillId="0" borderId="1" xfId="0" applyFont="true" applyBorder="true" applyAlignment="true" applyProtection="false">
      <alignment horizontal="center" vertical="top" textRotation="0" wrapText="true" indent="0" shrinkToFit="false"/>
      <protection locked="true" hidden="false"/>
    </xf>
    <xf numFmtId="164" fontId="11" fillId="0" borderId="1" xfId="0" applyFont="true" applyBorder="true" applyAlignment="true" applyProtection="false">
      <alignment horizontal="left" vertical="top" textRotation="0" wrapText="true" indent="0" shrinkToFit="false"/>
      <protection locked="true" hidden="false"/>
    </xf>
    <xf numFmtId="164" fontId="7" fillId="0" borderId="1" xfId="0" applyFont="true" applyBorder="true" applyAlignment="true" applyProtection="false">
      <alignment horizontal="left" vertical="top" textRotation="0" wrapText="true" indent="0" shrinkToFit="false"/>
      <protection locked="true" hidden="false"/>
    </xf>
    <xf numFmtId="164" fontId="12" fillId="0" borderId="1" xfId="0" applyFont="true" applyBorder="true" applyAlignment="true" applyProtection="false">
      <alignment horizontal="left" vertical="top" textRotation="0" wrapText="true" indent="0" shrinkToFit="false"/>
      <protection locked="true" hidden="false"/>
    </xf>
    <xf numFmtId="165" fontId="7" fillId="0" borderId="1" xfId="0" applyFont="true" applyBorder="true" applyAlignment="true" applyProtection="false">
      <alignment horizontal="left" vertical="top" textRotation="0" wrapText="true" indent="0" shrinkToFit="false"/>
      <protection locked="true" hidden="false"/>
    </xf>
    <xf numFmtId="164" fontId="7" fillId="3" borderId="1" xfId="0" applyFont="true" applyBorder="true" applyAlignment="true" applyProtection="false">
      <alignment horizontal="center" vertical="top" textRotation="0" wrapText="true" indent="0" shrinkToFit="false"/>
      <protection locked="true" hidden="false"/>
    </xf>
    <xf numFmtId="164" fontId="11" fillId="3" borderId="1" xfId="0" applyFont="true" applyBorder="true" applyAlignment="true" applyProtection="false">
      <alignment horizontal="left" vertical="top" textRotation="0" wrapText="true" indent="0" shrinkToFit="false"/>
      <protection locked="true" hidden="false"/>
    </xf>
    <xf numFmtId="164" fontId="7" fillId="3" borderId="1" xfId="0" applyFont="true" applyBorder="true" applyAlignment="true" applyProtection="false">
      <alignment horizontal="left" vertical="top" textRotation="0" wrapText="true" indent="0" shrinkToFit="false"/>
      <protection locked="true" hidden="false"/>
    </xf>
    <xf numFmtId="164" fontId="12" fillId="3" borderId="1" xfId="0" applyFont="true" applyBorder="true" applyAlignment="true" applyProtection="false">
      <alignment horizontal="left" vertical="top" textRotation="0" wrapText="true" indent="0" shrinkToFit="false"/>
      <protection locked="true" hidden="false"/>
    </xf>
    <xf numFmtId="165" fontId="7" fillId="3" borderId="1" xfId="0" applyFont="true" applyBorder="true" applyAlignment="true" applyProtection="false">
      <alignment horizontal="left" vertical="top" textRotation="0" wrapText="true" indent="0" shrinkToFit="false"/>
      <protection locked="true" hidden="false"/>
    </xf>
    <xf numFmtId="164" fontId="13" fillId="0" borderId="0" xfId="0" applyFont="true" applyBorder="true" applyAlignment="false" applyProtection="false">
      <alignment horizontal="general" vertical="bottom" textRotation="0" wrapText="false" indent="0" shrinkToFit="false"/>
      <protection locked="true" hidden="false"/>
    </xf>
    <xf numFmtId="164" fontId="11" fillId="0" borderId="1" xfId="0" applyFont="true" applyBorder="true" applyAlignment="false" applyProtection="false">
      <alignment horizontal="general" vertical="bottom" textRotation="0" wrapText="false" indent="0" shrinkToFit="false"/>
      <protection locked="true" hidden="false"/>
    </xf>
    <xf numFmtId="166" fontId="14" fillId="0" borderId="1" xfId="0" applyFont="true" applyBorder="true" applyAlignment="true" applyProtection="false">
      <alignment horizontal="center" vertical="center" textRotation="0" wrapText="true" indent="0" shrinkToFit="false"/>
      <protection locked="true" hidden="false"/>
    </xf>
    <xf numFmtId="167" fontId="14" fillId="0" borderId="1" xfId="0" applyFont="true" applyBorder="true" applyAlignment="true" applyProtection="false">
      <alignment horizontal="center" vertical="center" textRotation="0" wrapText="true" indent="0" shrinkToFit="false"/>
      <protection locked="true" hidden="false"/>
    </xf>
    <xf numFmtId="166" fontId="0" fillId="0" borderId="1" xfId="0" applyFont="false" applyBorder="true" applyAlignment="false" applyProtection="false">
      <alignment horizontal="general" vertical="bottom" textRotation="0" wrapText="false" indent="0" shrinkToFit="false"/>
      <protection locked="true" hidden="false"/>
    </xf>
    <xf numFmtId="167" fontId="0" fillId="0" borderId="1" xfId="0" applyFont="fals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6" fillId="0" borderId="0" xfId="0" applyFont="true" applyBorder="true" applyAlignment="false" applyProtection="false">
      <alignment horizontal="general"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5">
    <dxf>
      <fill>
        <patternFill>
          <bgColor rgb="FFD1FAE5"/>
        </patternFill>
      </fill>
    </dxf>
    <dxf>
      <fill>
        <patternFill>
          <bgColor rgb="FFFEF3C7"/>
        </patternFill>
      </fill>
    </dxf>
    <dxf>
      <fill>
        <patternFill>
          <bgColor rgb="FFFEE2E2"/>
        </patternFill>
      </fill>
    </dxf>
    <dxf>
      <font>
        <b val="1"/>
        <color rgb="FFEF4444"/>
      </font>
    </dxf>
    <dxf>
      <font>
        <b val="1"/>
        <color rgb="FFF59E0B"/>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F7B8A"/>
      <rgbColor rgb="FFCCCCCC"/>
      <rgbColor rgb="FF808080"/>
      <rgbColor rgb="FF9999FF"/>
      <rgbColor rgb="FF993366"/>
      <rgbColor rgb="FFFEF3C7"/>
      <rgbColor rgb="FFF0F7FA"/>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D1FAE5"/>
      <rgbColor rgb="FFFFFF99"/>
      <rgbColor rgb="FF99CCFF"/>
      <rgbColor rgb="FFFF99CC"/>
      <rgbColor rgb="FFCC99FF"/>
      <rgbColor rgb="FFFEE2E2"/>
      <rgbColor rgb="FF3366FF"/>
      <rgbColor rgb="FF33CCCC"/>
      <rgbColor rgb="FF99CC00"/>
      <rgbColor rgb="FFFFCC00"/>
      <rgbColor rgb="FFF59E0B"/>
      <rgbColor rgb="FFEF4444"/>
      <rgbColor rgb="FF666666"/>
      <rgbColor rgb="FF969696"/>
      <rgbColor rgb="FF003366"/>
      <rgbColor rgb="FF10B981"/>
      <rgbColor rgb="FF003300"/>
      <rgbColor rgb="FF1A2332"/>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0B981"/>
    <pageSetUpPr fitToPage="false"/>
  </sheetPr>
  <dimension ref="A1:D1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4" min="1" style="0" width="25"/>
  </cols>
  <sheetData>
    <row r="1" customFormat="false" ht="19.7" hidden="false" customHeight="false" outlineLevel="0" collapsed="false">
      <c r="A1" s="1" t="s">
        <v>0</v>
      </c>
      <c r="B1" s="1"/>
      <c r="C1" s="1"/>
      <c r="D1" s="1"/>
    </row>
    <row r="2" customFormat="false" ht="15" hidden="false" customHeight="false" outlineLevel="0" collapsed="false">
      <c r="A2" s="2" t="s">
        <v>1</v>
      </c>
      <c r="B2" s="2"/>
      <c r="C2" s="2"/>
      <c r="D2" s="2"/>
    </row>
    <row r="4" customFormat="false" ht="15" hidden="false" customHeight="false" outlineLevel="0" collapsed="false">
      <c r="A4" s="3" t="s">
        <v>2</v>
      </c>
    </row>
    <row r="5" customFormat="false" ht="39.75" hidden="false" customHeight="true" outlineLevel="0" collapsed="false">
      <c r="A5" s="4" t="s">
        <v>3</v>
      </c>
      <c r="B5" s="4"/>
      <c r="C5" s="4"/>
      <c r="D5" s="4"/>
    </row>
    <row r="7" customFormat="false" ht="15" hidden="false" customHeight="false" outlineLevel="0" collapsed="false">
      <c r="A7" s="3" t="s">
        <v>4</v>
      </c>
    </row>
    <row r="8" customFormat="false" ht="79.5" hidden="false" customHeight="true" outlineLevel="0" collapsed="false">
      <c r="A8" s="4" t="s">
        <v>5</v>
      </c>
      <c r="B8" s="4"/>
      <c r="C8" s="4"/>
      <c r="D8" s="4"/>
    </row>
    <row r="10" customFormat="false" ht="15" hidden="false" customHeight="false" outlineLevel="0" collapsed="false">
      <c r="A10" s="3" t="s">
        <v>6</v>
      </c>
    </row>
    <row r="11" customFormat="false" ht="39.75" hidden="false" customHeight="true" outlineLevel="0" collapsed="false">
      <c r="A11" s="4" t="s">
        <v>7</v>
      </c>
      <c r="B11" s="4"/>
      <c r="C11" s="4"/>
      <c r="D11" s="4"/>
    </row>
    <row r="13" customFormat="false" ht="15" hidden="false" customHeight="false" outlineLevel="0" collapsed="false">
      <c r="A13" s="3" t="s">
        <v>8</v>
      </c>
    </row>
    <row r="14" customFormat="false" ht="39.75" hidden="false" customHeight="true" outlineLevel="0" collapsed="false">
      <c r="A14" s="4" t="s">
        <v>9</v>
      </c>
      <c r="B14" s="4"/>
      <c r="C14" s="4"/>
      <c r="D14" s="4"/>
    </row>
    <row r="16" customFormat="false" ht="15" hidden="false" customHeight="false" outlineLevel="0" collapsed="false">
      <c r="A16" s="3" t="s">
        <v>10</v>
      </c>
    </row>
    <row r="17" customFormat="false" ht="39.75" hidden="false" customHeight="true" outlineLevel="0" collapsed="false">
      <c r="A17" s="4" t="s">
        <v>11</v>
      </c>
      <c r="B17" s="4"/>
      <c r="C17" s="4"/>
      <c r="D17" s="4"/>
    </row>
  </sheetData>
  <mergeCells count="7">
    <mergeCell ref="A1:D1"/>
    <mergeCell ref="A2:D2"/>
    <mergeCell ref="A5:D5"/>
    <mergeCell ref="A8:D8"/>
    <mergeCell ref="A11:D11"/>
    <mergeCell ref="A14:D14"/>
    <mergeCell ref="A17:D17"/>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F7B8A"/>
    <pageSetUpPr fitToPage="false"/>
  </sheetPr>
  <dimension ref="A1:H23"/>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4"/>
    <col collapsed="false" customWidth="true" hidden="false" outlineLevel="0" max="2" min="2" style="0" width="28"/>
    <col collapsed="false" customWidth="true" hidden="false" outlineLevel="0" max="3" min="3" style="0" width="42"/>
    <col collapsed="false" customWidth="true" hidden="false" outlineLevel="0" max="5" min="4" style="0" width="10"/>
    <col collapsed="false" customWidth="true" hidden="false" outlineLevel="0" max="6" min="6" style="0" width="22"/>
    <col collapsed="false" customWidth="true" hidden="false" outlineLevel="0" max="7" min="7" style="0" width="32"/>
    <col collapsed="false" customWidth="true" hidden="false" outlineLevel="0" max="8" min="8" style="0" width="14"/>
  </cols>
  <sheetData>
    <row r="1" customFormat="false" ht="19.7" hidden="false" customHeight="false" outlineLevel="0" collapsed="false">
      <c r="A1" s="1" t="s">
        <v>0</v>
      </c>
      <c r="B1" s="1"/>
      <c r="C1" s="1"/>
      <c r="D1" s="1"/>
      <c r="E1" s="1"/>
      <c r="F1" s="1"/>
      <c r="G1" s="1"/>
      <c r="H1" s="1"/>
    </row>
    <row r="2" customFormat="false" ht="15" hidden="false" customHeight="false" outlineLevel="0" collapsed="false">
      <c r="A2" s="5" t="s">
        <v>12</v>
      </c>
      <c r="B2" s="5"/>
      <c r="C2" s="5"/>
      <c r="D2" s="5"/>
      <c r="E2" s="5"/>
      <c r="F2" s="5"/>
      <c r="G2" s="5"/>
      <c r="H2" s="5"/>
    </row>
    <row r="3" customFormat="false" ht="15" hidden="false" customHeight="false" outlineLevel="0" collapsed="false">
      <c r="A3" s="6" t="s">
        <v>13</v>
      </c>
      <c r="B3" s="6"/>
      <c r="C3" s="6"/>
      <c r="D3" s="6"/>
      <c r="E3" s="6"/>
      <c r="F3" s="6"/>
      <c r="G3" s="6"/>
      <c r="H3" s="6"/>
    </row>
    <row r="5" customFormat="false" ht="15" hidden="false" customHeight="false" outlineLevel="0" collapsed="false">
      <c r="A5" s="7" t="s">
        <v>14</v>
      </c>
      <c r="B5" s="7" t="s">
        <v>15</v>
      </c>
      <c r="C5" s="7" t="s">
        <v>16</v>
      </c>
      <c r="D5" s="7" t="s">
        <v>17</v>
      </c>
      <c r="E5" s="7" t="s">
        <v>18</v>
      </c>
      <c r="F5" s="7" t="s">
        <v>19</v>
      </c>
      <c r="G5" s="7" t="s">
        <v>20</v>
      </c>
      <c r="H5" s="7" t="s">
        <v>21</v>
      </c>
    </row>
    <row r="6" customFormat="false" ht="51.75" hidden="false" customHeight="true" outlineLevel="0" collapsed="false">
      <c r="A6" s="8" t="n">
        <v>1</v>
      </c>
      <c r="B6" s="9" t="s">
        <v>22</v>
      </c>
      <c r="C6" s="10" t="s">
        <v>23</v>
      </c>
      <c r="D6" s="8" t="s">
        <v>24</v>
      </c>
      <c r="E6" s="8" t="s">
        <v>25</v>
      </c>
      <c r="F6" s="11" t="s">
        <v>26</v>
      </c>
      <c r="G6" s="10"/>
      <c r="H6" s="12"/>
    </row>
    <row r="7" customFormat="false" ht="51.75" hidden="false" customHeight="true" outlineLevel="0" collapsed="false">
      <c r="A7" s="13" t="n">
        <v>2</v>
      </c>
      <c r="B7" s="14" t="s">
        <v>27</v>
      </c>
      <c r="C7" s="15" t="s">
        <v>28</v>
      </c>
      <c r="D7" s="13" t="s">
        <v>24</v>
      </c>
      <c r="E7" s="13" t="s">
        <v>25</v>
      </c>
      <c r="F7" s="16" t="s">
        <v>29</v>
      </c>
      <c r="G7" s="15"/>
      <c r="H7" s="17"/>
    </row>
    <row r="8" customFormat="false" ht="51.75" hidden="false" customHeight="true" outlineLevel="0" collapsed="false">
      <c r="A8" s="8" t="n">
        <v>3</v>
      </c>
      <c r="B8" s="9" t="s">
        <v>30</v>
      </c>
      <c r="C8" s="10" t="s">
        <v>31</v>
      </c>
      <c r="D8" s="8" t="s">
        <v>24</v>
      </c>
      <c r="E8" s="8" t="s">
        <v>25</v>
      </c>
      <c r="F8" s="11" t="s">
        <v>32</v>
      </c>
      <c r="G8" s="10"/>
      <c r="H8" s="12"/>
    </row>
    <row r="9" customFormat="false" ht="51.75" hidden="false" customHeight="true" outlineLevel="0" collapsed="false">
      <c r="A9" s="13" t="n">
        <v>4</v>
      </c>
      <c r="B9" s="14" t="s">
        <v>33</v>
      </c>
      <c r="C9" s="15" t="s">
        <v>34</v>
      </c>
      <c r="D9" s="13" t="s">
        <v>24</v>
      </c>
      <c r="E9" s="13" t="s">
        <v>25</v>
      </c>
      <c r="F9" s="16" t="s">
        <v>35</v>
      </c>
      <c r="G9" s="15"/>
      <c r="H9" s="17"/>
    </row>
    <row r="10" customFormat="false" ht="51.75" hidden="false" customHeight="true" outlineLevel="0" collapsed="false">
      <c r="A10" s="8" t="n">
        <v>5</v>
      </c>
      <c r="B10" s="9" t="s">
        <v>36</v>
      </c>
      <c r="C10" s="10" t="s">
        <v>37</v>
      </c>
      <c r="D10" s="8" t="s">
        <v>24</v>
      </c>
      <c r="E10" s="8" t="s">
        <v>25</v>
      </c>
      <c r="F10" s="11" t="s">
        <v>38</v>
      </c>
      <c r="G10" s="10"/>
      <c r="H10" s="12"/>
    </row>
    <row r="11" customFormat="false" ht="51.75" hidden="false" customHeight="true" outlineLevel="0" collapsed="false">
      <c r="A11" s="13" t="n">
        <v>6</v>
      </c>
      <c r="B11" s="14" t="s">
        <v>39</v>
      </c>
      <c r="C11" s="15" t="s">
        <v>40</v>
      </c>
      <c r="D11" s="13" t="s">
        <v>24</v>
      </c>
      <c r="E11" s="13" t="s">
        <v>41</v>
      </c>
      <c r="F11" s="16" t="s">
        <v>42</v>
      </c>
      <c r="G11" s="15"/>
      <c r="H11" s="17"/>
    </row>
    <row r="12" customFormat="false" ht="51.75" hidden="false" customHeight="true" outlineLevel="0" collapsed="false">
      <c r="A12" s="8" t="n">
        <v>7</v>
      </c>
      <c r="B12" s="9" t="s">
        <v>43</v>
      </c>
      <c r="C12" s="10" t="s">
        <v>44</v>
      </c>
      <c r="D12" s="8" t="s">
        <v>24</v>
      </c>
      <c r="E12" s="8" t="s">
        <v>41</v>
      </c>
      <c r="F12" s="11" t="s">
        <v>45</v>
      </c>
      <c r="G12" s="10"/>
      <c r="H12" s="12"/>
    </row>
    <row r="13" customFormat="false" ht="51.75" hidden="false" customHeight="true" outlineLevel="0" collapsed="false">
      <c r="A13" s="13" t="n">
        <v>8</v>
      </c>
      <c r="B13" s="14" t="s">
        <v>46</v>
      </c>
      <c r="C13" s="15" t="s">
        <v>47</v>
      </c>
      <c r="D13" s="13" t="s">
        <v>24</v>
      </c>
      <c r="E13" s="13" t="s">
        <v>41</v>
      </c>
      <c r="F13" s="16" t="s">
        <v>48</v>
      </c>
      <c r="G13" s="15"/>
      <c r="H13" s="17"/>
    </row>
    <row r="14" customFormat="false" ht="51.75" hidden="false" customHeight="true" outlineLevel="0" collapsed="false">
      <c r="A14" s="8" t="n">
        <v>9</v>
      </c>
      <c r="B14" s="9" t="s">
        <v>49</v>
      </c>
      <c r="C14" s="10" t="s">
        <v>50</v>
      </c>
      <c r="D14" s="8" t="s">
        <v>24</v>
      </c>
      <c r="E14" s="8" t="s">
        <v>41</v>
      </c>
      <c r="F14" s="11" t="s">
        <v>51</v>
      </c>
      <c r="G14" s="10"/>
      <c r="H14" s="12"/>
    </row>
    <row r="15" customFormat="false" ht="51.75" hidden="false" customHeight="true" outlineLevel="0" collapsed="false">
      <c r="A15" s="13" t="n">
        <v>10</v>
      </c>
      <c r="B15" s="14" t="s">
        <v>52</v>
      </c>
      <c r="C15" s="15" t="s">
        <v>53</v>
      </c>
      <c r="D15" s="13" t="s">
        <v>24</v>
      </c>
      <c r="E15" s="13" t="s">
        <v>54</v>
      </c>
      <c r="F15" s="16" t="s">
        <v>55</v>
      </c>
      <c r="G15" s="15"/>
      <c r="H15" s="17"/>
    </row>
    <row r="16" customFormat="false" ht="51.75" hidden="false" customHeight="true" outlineLevel="0" collapsed="false">
      <c r="A16" s="8" t="n">
        <v>11</v>
      </c>
      <c r="B16" s="9" t="s">
        <v>56</v>
      </c>
      <c r="C16" s="10" t="s">
        <v>57</v>
      </c>
      <c r="D16" s="8" t="s">
        <v>24</v>
      </c>
      <c r="E16" s="8" t="s">
        <v>41</v>
      </c>
      <c r="F16" s="11" t="s">
        <v>58</v>
      </c>
      <c r="G16" s="10"/>
      <c r="H16" s="12"/>
    </row>
    <row r="17" customFormat="false" ht="51.75" hidden="false" customHeight="true" outlineLevel="0" collapsed="false">
      <c r="A17" s="13" t="n">
        <v>12</v>
      </c>
      <c r="B17" s="14" t="s">
        <v>59</v>
      </c>
      <c r="C17" s="15" t="s">
        <v>60</v>
      </c>
      <c r="D17" s="13" t="s">
        <v>24</v>
      </c>
      <c r="E17" s="13" t="s">
        <v>54</v>
      </c>
      <c r="F17" s="16" t="s">
        <v>61</v>
      </c>
      <c r="G17" s="15"/>
      <c r="H17" s="17"/>
    </row>
    <row r="18" customFormat="false" ht="51.75" hidden="false" customHeight="true" outlineLevel="0" collapsed="false">
      <c r="A18" s="8" t="n">
        <v>13</v>
      </c>
      <c r="B18" s="9" t="s">
        <v>62</v>
      </c>
      <c r="C18" s="10" t="s">
        <v>63</v>
      </c>
      <c r="D18" s="8" t="s">
        <v>24</v>
      </c>
      <c r="E18" s="8" t="s">
        <v>25</v>
      </c>
      <c r="F18" s="11" t="s">
        <v>64</v>
      </c>
      <c r="G18" s="10"/>
      <c r="H18" s="12"/>
    </row>
    <row r="19" customFormat="false" ht="51.75" hidden="false" customHeight="true" outlineLevel="0" collapsed="false">
      <c r="A19" s="13" t="n">
        <v>14</v>
      </c>
      <c r="B19" s="14" t="s">
        <v>65</v>
      </c>
      <c r="C19" s="15" t="s">
        <v>66</v>
      </c>
      <c r="D19" s="13" t="s">
        <v>24</v>
      </c>
      <c r="E19" s="13" t="s">
        <v>54</v>
      </c>
      <c r="F19" s="16" t="s">
        <v>67</v>
      </c>
      <c r="G19" s="15"/>
      <c r="H19" s="17"/>
    </row>
    <row r="20" customFormat="false" ht="51.75" hidden="false" customHeight="true" outlineLevel="0" collapsed="false">
      <c r="A20" s="8" t="n">
        <v>15</v>
      </c>
      <c r="B20" s="9" t="s">
        <v>68</v>
      </c>
      <c r="C20" s="10" t="s">
        <v>69</v>
      </c>
      <c r="D20" s="8" t="s">
        <v>24</v>
      </c>
      <c r="E20" s="8" t="s">
        <v>41</v>
      </c>
      <c r="F20" s="11" t="s">
        <v>70</v>
      </c>
      <c r="G20" s="10"/>
      <c r="H20" s="12"/>
    </row>
    <row r="21" customFormat="false" ht="51.75" hidden="false" customHeight="true" outlineLevel="0" collapsed="false">
      <c r="A21" s="13" t="n">
        <v>16</v>
      </c>
      <c r="B21" s="14" t="s">
        <v>71</v>
      </c>
      <c r="C21" s="15" t="s">
        <v>72</v>
      </c>
      <c r="D21" s="13" t="s">
        <v>24</v>
      </c>
      <c r="E21" s="13" t="s">
        <v>41</v>
      </c>
      <c r="F21" s="16" t="s">
        <v>73</v>
      </c>
      <c r="G21" s="15"/>
      <c r="H21" s="17"/>
    </row>
    <row r="22" customFormat="false" ht="51.75" hidden="false" customHeight="true" outlineLevel="0" collapsed="false">
      <c r="A22" s="8" t="n">
        <v>17</v>
      </c>
      <c r="B22" s="9" t="s">
        <v>74</v>
      </c>
      <c r="C22" s="10" t="s">
        <v>75</v>
      </c>
      <c r="D22" s="8" t="s">
        <v>24</v>
      </c>
      <c r="E22" s="8" t="s">
        <v>41</v>
      </c>
      <c r="F22" s="11" t="s">
        <v>76</v>
      </c>
      <c r="G22" s="10"/>
      <c r="H22" s="12"/>
    </row>
    <row r="23" customFormat="false" ht="51.75" hidden="false" customHeight="true" outlineLevel="0" collapsed="false">
      <c r="A23" s="13" t="n">
        <v>18</v>
      </c>
      <c r="B23" s="14" t="s">
        <v>77</v>
      </c>
      <c r="C23" s="15" t="s">
        <v>78</v>
      </c>
      <c r="D23" s="13" t="s">
        <v>24</v>
      </c>
      <c r="E23" s="13" t="s">
        <v>54</v>
      </c>
      <c r="F23" s="16" t="s">
        <v>79</v>
      </c>
      <c r="G23" s="15"/>
      <c r="H23" s="17"/>
    </row>
  </sheetData>
  <mergeCells count="3">
    <mergeCell ref="A1:H1"/>
    <mergeCell ref="A2:H2"/>
    <mergeCell ref="A3:H3"/>
  </mergeCells>
  <conditionalFormatting sqref="D6:D23">
    <cfRule type="cellIs" priority="2" operator="equal" aboveAverage="0" equalAverage="0" bottom="0" percent="0" rank="0" text="" dxfId="0">
      <formula>"Yes"</formula>
    </cfRule>
    <cfRule type="cellIs" priority="3" operator="equal" aboveAverage="0" equalAverage="0" bottom="0" percent="0" rank="0" text="" dxfId="1">
      <formula>"Partial"</formula>
    </cfRule>
    <cfRule type="cellIs" priority="4" operator="equal" aboveAverage="0" equalAverage="0" bottom="0" percent="0" rank="0" text="" dxfId="2">
      <formula>"No"</formula>
    </cfRule>
  </conditionalFormatting>
  <conditionalFormatting sqref="E6:E23">
    <cfRule type="cellIs" priority="5" operator="equal" aboveAverage="0" equalAverage="0" bottom="0" percent="0" rank="0" text="" dxfId="3">
      <formula>"Critical"</formula>
    </cfRule>
    <cfRule type="cellIs" priority="6" operator="equal" aboveAverage="0" equalAverage="0" bottom="0" percent="0" rank="0" text="" dxfId="4">
      <formula>"High"</formula>
    </cfRule>
  </conditionalFormatting>
  <dataValidations count="2">
    <dataValidation allowBlank="true" error="Please select Yes, Partial, or No" errorStyle="stop" errorTitle="Invalid status" operator="between" showDropDown="false" showErrorMessage="false" showInputMessage="false" sqref="D6:D23" type="list">
      <formula1>"Yes,Partial,No"</formula1>
      <formula2>0</formula2>
    </dataValidation>
    <dataValidation allowBlank="true" errorStyle="stop" operator="between" showDropDown="false" showErrorMessage="false" showInputMessage="false" sqref="E6:E23" type="list">
      <formula1>"Critical,High,Medium,Low"</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A2332"/>
    <pageSetUpPr fitToPage="false"/>
  </sheetPr>
  <dimension ref="A1:F2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30"/>
    <col collapsed="false" customWidth="true" hidden="false" outlineLevel="0" max="3" min="2" style="0" width="12"/>
    <col collapsed="false" customWidth="true" hidden="false" outlineLevel="0" max="4" min="4" style="0" width="20"/>
    <col collapsed="false" customWidth="true" hidden="false" outlineLevel="0" max="5" min="5" style="0" width="12"/>
  </cols>
  <sheetData>
    <row r="1" customFormat="false" ht="19.7" hidden="false" customHeight="false" outlineLevel="0" collapsed="false">
      <c r="A1" s="1" t="s">
        <v>80</v>
      </c>
      <c r="B1" s="1"/>
      <c r="C1" s="1"/>
      <c r="D1" s="1"/>
      <c r="E1" s="1"/>
      <c r="F1" s="1"/>
    </row>
    <row r="2" customFormat="false" ht="15" hidden="false" customHeight="false" outlineLevel="0" collapsed="false">
      <c r="A2" s="18" t="s">
        <v>81</v>
      </c>
      <c r="B2" s="18"/>
      <c r="C2" s="18"/>
      <c r="D2" s="18"/>
      <c r="E2" s="18"/>
      <c r="F2" s="18"/>
    </row>
    <row r="4" customFormat="false" ht="15" hidden="false" customHeight="false" outlineLevel="0" collapsed="false">
      <c r="A4" s="3" t="s">
        <v>82</v>
      </c>
    </row>
    <row r="5" customFormat="false" ht="15" hidden="false" customHeight="false" outlineLevel="0" collapsed="false">
      <c r="A5" s="19" t="s">
        <v>83</v>
      </c>
      <c r="B5" s="20" t="n">
        <f aca="false">COUNTA('Policy Assessment'!D6:D23)</f>
        <v>18</v>
      </c>
    </row>
    <row r="6" customFormat="false" ht="15" hidden="false" customHeight="false" outlineLevel="0" collapsed="false">
      <c r="A6" s="19" t="s">
        <v>84</v>
      </c>
      <c r="B6" s="20" t="n">
        <f aca="false">COUNTIF('Policy Assessment'!D6:D23,"Yes")</f>
        <v>0</v>
      </c>
    </row>
    <row r="7" customFormat="false" ht="15" hidden="false" customHeight="false" outlineLevel="0" collapsed="false">
      <c r="A7" s="19" t="s">
        <v>85</v>
      </c>
      <c r="B7" s="20" t="n">
        <f aca="false">COUNTIF('Policy Assessment'!D6:D23,"Partial")</f>
        <v>0</v>
      </c>
    </row>
    <row r="8" customFormat="false" ht="15" hidden="false" customHeight="false" outlineLevel="0" collapsed="false">
      <c r="A8" s="19" t="s">
        <v>86</v>
      </c>
      <c r="B8" s="20" t="n">
        <f aca="false">COUNTIF('Policy Assessment'!D6:D23,"No")</f>
        <v>18</v>
      </c>
    </row>
    <row r="9" customFormat="false" ht="15" hidden="false" customHeight="false" outlineLevel="0" collapsed="false">
      <c r="A9" s="19" t="s">
        <v>87</v>
      </c>
      <c r="B9" s="21" t="n">
        <f aca="false">IF(B5+B6+B7=0,0,ROUND((B5*100+B6*50)/(B5+B6+B7),0))</f>
        <v>100</v>
      </c>
    </row>
    <row r="11" customFormat="false" ht="15" hidden="false" customHeight="false" outlineLevel="0" collapsed="false">
      <c r="A11" s="3" t="s">
        <v>88</v>
      </c>
    </row>
    <row r="12" customFormat="false" ht="15" hidden="false" customHeight="false" outlineLevel="0" collapsed="false">
      <c r="A12" s="7" t="s">
        <v>18</v>
      </c>
      <c r="B12" s="7" t="s">
        <v>89</v>
      </c>
      <c r="C12" s="7" t="s">
        <v>90</v>
      </c>
      <c r="D12" s="7" t="s">
        <v>91</v>
      </c>
      <c r="E12" s="7" t="s">
        <v>92</v>
      </c>
    </row>
    <row r="13" customFormat="false" ht="15" hidden="false" customHeight="false" outlineLevel="0" collapsed="false">
      <c r="A13" s="19" t="s">
        <v>25</v>
      </c>
      <c r="B13" s="22" t="n">
        <f aca="false">COUNTIF('Policy Assessment'!E6:E23,"Critical")</f>
        <v>6</v>
      </c>
      <c r="C13" s="22" t="n">
        <f aca="false">COUNTIFS('Policy Assessment'!E6:E23,"Critical",'Policy Assessment'!D6:D23,"Yes")</f>
        <v>0</v>
      </c>
      <c r="D13" s="22" t="n">
        <f aca="false">B13-C13</f>
        <v>6</v>
      </c>
      <c r="E13" s="23" t="n">
        <f aca="false">IF(B13=0,0,ROUND(D13/B13*100,0))</f>
        <v>100</v>
      </c>
    </row>
    <row r="14" customFormat="false" ht="15" hidden="false" customHeight="false" outlineLevel="0" collapsed="false">
      <c r="A14" s="19" t="s">
        <v>41</v>
      </c>
      <c r="B14" s="22" t="n">
        <f aca="false">COUNTIF('Policy Assessment'!E6:E23,"High")</f>
        <v>8</v>
      </c>
      <c r="C14" s="22" t="n">
        <f aca="false">COUNTIFS('Policy Assessment'!E6:E23,"High",'Policy Assessment'!D6:D23,"Yes")</f>
        <v>0</v>
      </c>
      <c r="D14" s="22" t="n">
        <f aca="false">B14-C14</f>
        <v>8</v>
      </c>
      <c r="E14" s="23" t="n">
        <f aca="false">IF(B14=0,0,ROUND(D14/B14*100,0))</f>
        <v>100</v>
      </c>
    </row>
    <row r="15" customFormat="false" ht="15" hidden="false" customHeight="false" outlineLevel="0" collapsed="false">
      <c r="A15" s="19" t="s">
        <v>54</v>
      </c>
      <c r="B15" s="22" t="n">
        <f aca="false">COUNTIF('Policy Assessment'!E6:E23,"Medium")</f>
        <v>4</v>
      </c>
      <c r="C15" s="22" t="n">
        <f aca="false">COUNTIFS('Policy Assessment'!E6:E23,"Medium",'Policy Assessment'!D6:D23,"Yes")</f>
        <v>0</v>
      </c>
      <c r="D15" s="22" t="n">
        <f aca="false">B15-C15</f>
        <v>4</v>
      </c>
      <c r="E15" s="23" t="n">
        <f aca="false">IF(B15=0,0,ROUND(D15/B15*100,0))</f>
        <v>100</v>
      </c>
    </row>
    <row r="17" customFormat="false" ht="15" hidden="false" customHeight="false" outlineLevel="0" collapsed="false">
      <c r="A17" s="3" t="s">
        <v>93</v>
      </c>
    </row>
    <row r="18" customFormat="false" ht="15" hidden="false" customHeight="false" outlineLevel="0" collapsed="false">
      <c r="A18" s="24" t="s">
        <v>94</v>
      </c>
      <c r="B18" s="24"/>
      <c r="C18" s="24"/>
      <c r="D18" s="24"/>
      <c r="E18" s="24"/>
    </row>
    <row r="19" customFormat="false" ht="15" hidden="false" customHeight="false" outlineLevel="0" collapsed="false">
      <c r="A19" s="25" t="s">
        <v>95</v>
      </c>
      <c r="B19" s="25"/>
      <c r="C19" s="25"/>
      <c r="D19" s="25"/>
      <c r="E19" s="25"/>
    </row>
    <row r="20" customFormat="false" ht="15" hidden="false" customHeight="false" outlineLevel="0" collapsed="false">
      <c r="A20" s="26" t="s">
        <v>96</v>
      </c>
      <c r="B20" s="26"/>
      <c r="C20" s="26"/>
      <c r="D20" s="26"/>
      <c r="E20" s="26"/>
    </row>
    <row r="22" customFormat="false" ht="15" hidden="false" customHeight="false" outlineLevel="0" collapsed="false">
      <c r="A22" s="3" t="s">
        <v>97</v>
      </c>
    </row>
    <row r="23" customFormat="false" ht="35.05" hidden="false" customHeight="true" outlineLevel="0" collapsed="false">
      <c r="A23" s="27" t="s">
        <v>98</v>
      </c>
      <c r="B23" s="27"/>
      <c r="C23" s="27"/>
      <c r="D23" s="27"/>
      <c r="E23" s="27"/>
    </row>
  </sheetData>
  <mergeCells count="6">
    <mergeCell ref="A1:F1"/>
    <mergeCell ref="A2:F2"/>
    <mergeCell ref="A18:E18"/>
    <mergeCell ref="A19:E19"/>
    <mergeCell ref="A20:E20"/>
    <mergeCell ref="A23:E23"/>
  </mergeCells>
  <conditionalFormatting sqref="B9">
    <cfRule type="cellIs" priority="2" operator="greaterThanOrEqual" aboveAverage="0" equalAverage="0" bottom="0" percent="0" rank="0" text="" dxfId="0">
      <formula>80</formula>
    </cfRule>
    <cfRule type="cellIs" priority="3" operator="between" aboveAverage="0" equalAverage="0" bottom="0" percent="0" rank="0" text="" dxfId="1">
      <formula>50</formula>
      <formula>79</formula>
    </cfRule>
    <cfRule type="cellIs" priority="4" operator="lessThan" aboveAverage="0" equalAverage="0" bottom="0" percent="0" rank="0" text="" dxfId="2">
      <formula>50</formula>
    </cfRule>
  </conditionalFormatting>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2026-02-11T20:27:57Z</dcterms:created>
  <dc:creator>openpyxl</dc:creator>
  <dc:description/>
  <dc:language>en-US</dc:language>
  <cp:lastModifiedBy/>
  <dcterms:modified xsi:type="dcterms:W3CDTF">2026-02-11T20:27:57Z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